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1355" windowHeight="6780" activeTab="3"/>
  </bookViews>
  <sheets>
    <sheet name="IS" sheetId="1" r:id="rId1"/>
    <sheet name="BS" sheetId="2" r:id="rId2"/>
    <sheet name="Statement of Changes in 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<sst xmlns="http://schemas.openxmlformats.org/spreadsheetml/2006/main" count="207" uniqueCount="134">
  <si>
    <t>IREKA CORPORATION BERHAD</t>
  </si>
  <si>
    <t>RM'000</t>
  </si>
  <si>
    <t>Revenue</t>
  </si>
  <si>
    <t>Other operating income</t>
  </si>
  <si>
    <t>Profit from operations</t>
  </si>
  <si>
    <t>Finance cost</t>
  </si>
  <si>
    <t>Minority interest</t>
  </si>
  <si>
    <t xml:space="preserve"> - basic</t>
  </si>
  <si>
    <t>Share of results of jointly controlled entities</t>
  </si>
  <si>
    <t>Taxation</t>
  </si>
  <si>
    <t>Non-current assets</t>
  </si>
  <si>
    <t>Property, plant and equipment</t>
  </si>
  <si>
    <t>Other investments</t>
  </si>
  <si>
    <t>Land and development expenditure</t>
  </si>
  <si>
    <t>Goodwill on consolidation</t>
  </si>
  <si>
    <t>Current assets</t>
  </si>
  <si>
    <t>Inventories</t>
  </si>
  <si>
    <t>Trade and other receivables</t>
  </si>
  <si>
    <t>Amounts due from customers on contracts</t>
  </si>
  <si>
    <t>Amounts due from jointly controlled entities</t>
  </si>
  <si>
    <t>Deposits, cash and bank balances</t>
  </si>
  <si>
    <t>Trade and other payables</t>
  </si>
  <si>
    <t>Borrowings</t>
  </si>
  <si>
    <t>Bank overdrafts</t>
  </si>
  <si>
    <t>Financed by :</t>
  </si>
  <si>
    <t>Share capital</t>
  </si>
  <si>
    <t>Reserves</t>
  </si>
  <si>
    <t>Shareholders' equity</t>
  </si>
  <si>
    <t>Minority interests</t>
  </si>
  <si>
    <t>Long term and deferred liabilities</t>
  </si>
  <si>
    <t>Deferred taxation</t>
  </si>
  <si>
    <t>Investment in jointly controlled entities</t>
  </si>
  <si>
    <t>Cash flow from operating activities</t>
  </si>
  <si>
    <t>Adjustments for :</t>
  </si>
  <si>
    <t>Interest expenses</t>
  </si>
  <si>
    <t>Interest income</t>
  </si>
  <si>
    <t>Depreciation</t>
  </si>
  <si>
    <t>Operating profit before working capital changes</t>
  </si>
  <si>
    <t>Receivables</t>
  </si>
  <si>
    <t>Payables</t>
  </si>
  <si>
    <t>Net cash flow generated from operating activities</t>
  </si>
  <si>
    <t>Cash flow from investing activities</t>
  </si>
  <si>
    <t>Additions</t>
  </si>
  <si>
    <t>Net cash flow used in investing activities</t>
  </si>
  <si>
    <t>Cash flow from financing activities</t>
  </si>
  <si>
    <t>Borrowing costs capitalised</t>
  </si>
  <si>
    <t>Interest paid</t>
  </si>
  <si>
    <t>Drawdown of bank borrowings</t>
  </si>
  <si>
    <t>at start of year</t>
  </si>
  <si>
    <t>at end of year</t>
  </si>
  <si>
    <t>Net cash flow from operating activities</t>
  </si>
  <si>
    <t>Income tax paid</t>
  </si>
  <si>
    <t>Cash and cash equivalents</t>
  </si>
  <si>
    <t>Audited</t>
  </si>
  <si>
    <t>Unaudited</t>
  </si>
  <si>
    <t>Less : Current liabilities</t>
  </si>
  <si>
    <t>Share Capital</t>
  </si>
  <si>
    <t>Share Premium</t>
  </si>
  <si>
    <t>Retained Profits</t>
  </si>
  <si>
    <t>Total</t>
  </si>
  <si>
    <t xml:space="preserve"> - </t>
  </si>
  <si>
    <t xml:space="preserve"> -</t>
  </si>
  <si>
    <t>Current Year</t>
  </si>
  <si>
    <t>Quarter</t>
  </si>
  <si>
    <t>Preceding Year</t>
  </si>
  <si>
    <t xml:space="preserve">Corresponding </t>
  </si>
  <si>
    <t>To Date</t>
  </si>
  <si>
    <t>Period</t>
  </si>
  <si>
    <t>Current Quarter</t>
  </si>
  <si>
    <t>As At Preceding</t>
  </si>
  <si>
    <t>Financial End</t>
  </si>
  <si>
    <t>As At End Of</t>
  </si>
  <si>
    <t>Earnings per share (sen) :</t>
  </si>
  <si>
    <t>Development properties</t>
  </si>
  <si>
    <t xml:space="preserve">Operating expenses </t>
  </si>
  <si>
    <t xml:space="preserve"> - fully diluted</t>
  </si>
  <si>
    <t>Drawdown of hire purchase/lease finance</t>
  </si>
  <si>
    <t>Repayment of hire purchase/lease finance</t>
  </si>
  <si>
    <t>Repayment of bank borrowings</t>
  </si>
  <si>
    <t>(The Condensed Consolidated Income Statements should be read in conjuction with the</t>
  </si>
  <si>
    <t xml:space="preserve">(The Condensed Consolidated Balance Sheets should be read in conjuction with the </t>
  </si>
  <si>
    <t>(The Condensed Consolidated Statements of Changes in Equity should be read in conjuction</t>
  </si>
  <si>
    <t xml:space="preserve">(The Condensed Consolidated Cash Flow Statements should be read in conjuction with </t>
  </si>
  <si>
    <t>N/A</t>
  </si>
  <si>
    <t xml:space="preserve">Condensed Consolidated Statement of Changes in Equity for the </t>
  </si>
  <si>
    <t>Other Information:-</t>
  </si>
  <si>
    <t>Gross interest income</t>
  </si>
  <si>
    <t>Gross interest expense</t>
  </si>
  <si>
    <t>Net cash flow generated from financing activities</t>
  </si>
  <si>
    <t>Disposals</t>
  </si>
  <si>
    <t>Corresponding</t>
  </si>
  <si>
    <t>Loss on disposals</t>
  </si>
  <si>
    <t>31.3.2005</t>
  </si>
  <si>
    <t>Property development expenditure</t>
  </si>
  <si>
    <t>Balance as at 1.4.2004</t>
  </si>
  <si>
    <t>Issue of shares</t>
  </si>
  <si>
    <t>-</t>
  </si>
  <si>
    <t>Deferred tax asset</t>
  </si>
  <si>
    <t>Net (decrease)/increase in cash and cash equivalents</t>
  </si>
  <si>
    <t>Share of losses of jointly controlled entities</t>
  </si>
  <si>
    <t>Net loss for the period</t>
  </si>
  <si>
    <t>Net current liabilities</t>
  </si>
  <si>
    <t>Amortisation of goodwill</t>
  </si>
  <si>
    <t>Gain on disposals</t>
  </si>
  <si>
    <t>Written off</t>
  </si>
  <si>
    <t>31.3.2006</t>
  </si>
  <si>
    <t xml:space="preserve"> Annual Financial Report of the Group for the year ended 31 March 2005)</t>
  </si>
  <si>
    <t xml:space="preserve"> with the Annual Financial Report of the Group for the year ended 31 March 2005)</t>
  </si>
  <si>
    <t xml:space="preserve"> the Annual Financial Report of the Group for the year ended 31 March 2005)</t>
  </si>
  <si>
    <t>Net profit/(loss) from ordinary activities before taxation</t>
  </si>
  <si>
    <t>Expenses for Private Placement</t>
  </si>
  <si>
    <t>Balance as at 1.4.2005</t>
  </si>
  <si>
    <t>Net assets per share (RM)</t>
  </si>
  <si>
    <t>Dividends</t>
  </si>
  <si>
    <t>Dividends paid</t>
  </si>
  <si>
    <t>Condensed Consolidated Income Statements for the Quarter Ended 31 March 2006</t>
  </si>
  <si>
    <t>Condensed Consolidated Balance Sheet for the Quarter Ended 31 March 2006</t>
  </si>
  <si>
    <t>Quarter Ended 31 March 2006</t>
  </si>
  <si>
    <t>12 months ended 31.3.2006</t>
  </si>
  <si>
    <t>Balance as at 31.3.2006</t>
  </si>
  <si>
    <t>12 months ended 31.3.2005</t>
  </si>
  <si>
    <t>Condensed Consolidated Cash Flow Statement for the Quarter Ended 31 March 2006</t>
  </si>
  <si>
    <t>Proceeds from issue of shares under Private Placement</t>
  </si>
  <si>
    <t>Allowance for doubtful debts</t>
  </si>
  <si>
    <t>Bad debts written off</t>
  </si>
  <si>
    <t>Other creditor</t>
  </si>
  <si>
    <t>Translation</t>
  </si>
  <si>
    <t>Foreign Currency</t>
  </si>
  <si>
    <t>Balance as at 31.3.2005</t>
  </si>
  <si>
    <t>Other investment</t>
  </si>
  <si>
    <t>Amount due from associated companies</t>
  </si>
  <si>
    <t>Profit/(Loss) from ordinary activities before taxation</t>
  </si>
  <si>
    <t>Profit/(Loss) from operations</t>
  </si>
  <si>
    <t>Loss from ordinary activities after taxation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</si>
</sst>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0.00_);\(0.00\)"/>
    <numFmt numFmtId="176" formatCode="0_);\(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3" xfId="15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/>
    </xf>
    <xf numFmtId="43" fontId="0" fillId="0" borderId="4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4" sqref="A4"/>
    </sheetView>
  </sheetViews>
  <sheetFormatPr defaultColWidth="9.140625" defaultRowHeight="12.75"/>
  <cols>
    <col min="1" max="1" width="47.7109375" style="0" customWidth="1"/>
    <col min="2" max="2" width="14.28125" style="0" customWidth="1"/>
    <col min="3" max="3" width="16.57421875" style="0" customWidth="1"/>
    <col min="4" max="4" width="15.57421875" style="0" customWidth="1"/>
    <col min="5" max="5" width="16.421875" style="0" customWidth="1"/>
  </cols>
  <sheetData>
    <row r="1" spans="1:5" ht="12.75">
      <c r="A1" s="32" t="s">
        <v>0</v>
      </c>
      <c r="B1" s="32"/>
      <c r="C1" s="32"/>
      <c r="D1" s="29"/>
      <c r="E1" s="29"/>
    </row>
    <row r="2" spans="1:5" ht="12.75">
      <c r="A2" s="32" t="s">
        <v>115</v>
      </c>
      <c r="B2" s="32"/>
      <c r="C2" s="32"/>
      <c r="D2" s="29"/>
      <c r="E2" s="29"/>
    </row>
    <row r="3" spans="1:5" ht="12.75">
      <c r="A3" s="29"/>
      <c r="B3" s="29"/>
      <c r="C3" s="29"/>
      <c r="D3" s="29"/>
      <c r="E3" s="29"/>
    </row>
    <row r="4" spans="1:5" ht="12.75">
      <c r="A4" s="30"/>
      <c r="B4" s="30" t="s">
        <v>54</v>
      </c>
      <c r="C4" s="30" t="s">
        <v>54</v>
      </c>
      <c r="D4" s="30" t="s">
        <v>54</v>
      </c>
      <c r="E4" s="30" t="s">
        <v>54</v>
      </c>
    </row>
    <row r="5" spans="1:5" ht="12.75">
      <c r="A5" s="29"/>
      <c r="B5" s="30"/>
      <c r="C5" s="30" t="s">
        <v>64</v>
      </c>
      <c r="D5" s="30"/>
      <c r="E5" s="30" t="s">
        <v>64</v>
      </c>
    </row>
    <row r="6" spans="1:5" ht="12.75">
      <c r="A6" s="29"/>
      <c r="B6" s="30" t="s">
        <v>62</v>
      </c>
      <c r="C6" s="30" t="s">
        <v>65</v>
      </c>
      <c r="D6" s="30" t="s">
        <v>62</v>
      </c>
      <c r="E6" s="30" t="s">
        <v>65</v>
      </c>
    </row>
    <row r="7" spans="1:5" ht="12.75">
      <c r="A7" s="29"/>
      <c r="B7" s="30" t="s">
        <v>63</v>
      </c>
      <c r="C7" s="30" t="s">
        <v>63</v>
      </c>
      <c r="D7" s="30" t="s">
        <v>66</v>
      </c>
      <c r="E7" s="30" t="s">
        <v>67</v>
      </c>
    </row>
    <row r="8" spans="1:5" ht="12.75">
      <c r="A8" s="29"/>
      <c r="B8" s="30" t="s">
        <v>105</v>
      </c>
      <c r="C8" s="30" t="s">
        <v>92</v>
      </c>
      <c r="D8" s="30" t="s">
        <v>105</v>
      </c>
      <c r="E8" s="30" t="s">
        <v>92</v>
      </c>
    </row>
    <row r="9" spans="1:5" ht="12.75">
      <c r="A9" s="29"/>
      <c r="B9" s="30" t="s">
        <v>1</v>
      </c>
      <c r="C9" s="30" t="s">
        <v>1</v>
      </c>
      <c r="D9" s="30" t="s">
        <v>1</v>
      </c>
      <c r="E9" s="30" t="s">
        <v>1</v>
      </c>
    </row>
    <row r="10" spans="1:5" ht="12.75">
      <c r="A10" s="29"/>
      <c r="B10" s="29"/>
      <c r="C10" s="29"/>
      <c r="D10" s="29"/>
      <c r="E10" s="29"/>
    </row>
    <row r="11" spans="1:5" ht="12.75">
      <c r="A11" s="29" t="s">
        <v>2</v>
      </c>
      <c r="B11" s="29">
        <v>87599</v>
      </c>
      <c r="C11" s="29">
        <v>101206</v>
      </c>
      <c r="D11" s="29">
        <v>399984</v>
      </c>
      <c r="E11" s="29">
        <v>434171</v>
      </c>
    </row>
    <row r="12" spans="1:5" ht="12.75">
      <c r="A12" s="29"/>
      <c r="B12" s="29"/>
      <c r="C12" s="29"/>
      <c r="D12" s="29"/>
      <c r="E12" s="29"/>
    </row>
    <row r="13" spans="1:5" ht="12.75">
      <c r="A13" s="29" t="s">
        <v>74</v>
      </c>
      <c r="B13" s="29">
        <v>-84878.65899999999</v>
      </c>
      <c r="C13" s="29">
        <v>-103889</v>
      </c>
      <c r="D13" s="29">
        <v>-375436.796</v>
      </c>
      <c r="E13" s="29">
        <v>-417706</v>
      </c>
    </row>
    <row r="14" spans="1:5" ht="12.75">
      <c r="A14" s="29"/>
      <c r="B14" s="29"/>
      <c r="C14" s="29"/>
      <c r="D14" s="29"/>
      <c r="E14" s="29"/>
    </row>
    <row r="15" spans="1:5" ht="12.75">
      <c r="A15" s="29" t="s">
        <v>3</v>
      </c>
      <c r="B15" s="29">
        <v>-330</v>
      </c>
      <c r="C15" s="29">
        <v>-239</v>
      </c>
      <c r="D15" s="29">
        <v>2094</v>
      </c>
      <c r="E15" s="29">
        <v>1993</v>
      </c>
    </row>
    <row r="16" spans="1:5" ht="12.75">
      <c r="A16" s="29"/>
      <c r="B16" s="29"/>
      <c r="C16" s="29"/>
      <c r="D16" s="29"/>
      <c r="E16" s="29"/>
    </row>
    <row r="17" spans="1:5" ht="12.75">
      <c r="A17" s="29" t="s">
        <v>132</v>
      </c>
      <c r="B17" s="29">
        <v>2390.341000000015</v>
      </c>
      <c r="C17" s="29">
        <v>-2922</v>
      </c>
      <c r="D17" s="29">
        <v>26641.204000000027</v>
      </c>
      <c r="E17" s="29">
        <v>18458</v>
      </c>
    </row>
    <row r="18" spans="1:5" ht="12.75">
      <c r="A18" s="29"/>
      <c r="B18" s="29"/>
      <c r="C18" s="29"/>
      <c r="D18" s="29"/>
      <c r="E18" s="29"/>
    </row>
    <row r="19" spans="1:5" ht="12.75">
      <c r="A19" s="29" t="s">
        <v>5</v>
      </c>
      <c r="B19" s="29">
        <v>-7192</v>
      </c>
      <c r="C19" s="29">
        <v>-5614</v>
      </c>
      <c r="D19" s="29">
        <v>-26096</v>
      </c>
      <c r="E19" s="29">
        <v>-22693</v>
      </c>
    </row>
    <row r="20" spans="1:5" ht="12.75">
      <c r="A20" s="29"/>
      <c r="B20" s="29"/>
      <c r="C20" s="29"/>
      <c r="D20" s="29"/>
      <c r="E20" s="29"/>
    </row>
    <row r="21" spans="1:5" ht="12.75">
      <c r="A21" s="29" t="s">
        <v>8</v>
      </c>
      <c r="B21" s="29">
        <v>-125</v>
      </c>
      <c r="C21" s="29">
        <v>-30</v>
      </c>
      <c r="D21" s="29">
        <v>-133</v>
      </c>
      <c r="E21" s="29">
        <v>-59</v>
      </c>
    </row>
    <row r="22" spans="1:5" ht="12.75">
      <c r="A22" s="29"/>
      <c r="B22" s="29"/>
      <c r="C22" s="29"/>
      <c r="D22" s="29"/>
      <c r="E22" s="29"/>
    </row>
    <row r="23" spans="1:5" ht="12.75">
      <c r="A23" s="29" t="s">
        <v>131</v>
      </c>
      <c r="B23" s="29">
        <v>-4926.658999999985</v>
      </c>
      <c r="C23" s="29">
        <v>-8566</v>
      </c>
      <c r="D23" s="29">
        <v>412.204000000027</v>
      </c>
      <c r="E23" s="29">
        <v>-4294</v>
      </c>
    </row>
    <row r="24" spans="1:5" ht="12.75">
      <c r="A24" s="29"/>
      <c r="B24" s="29"/>
      <c r="C24" s="29"/>
      <c r="D24" s="29"/>
      <c r="E24" s="29"/>
    </row>
    <row r="25" spans="1:5" ht="12.75">
      <c r="A25" s="29" t="s">
        <v>9</v>
      </c>
      <c r="B25" s="29">
        <v>-92</v>
      </c>
      <c r="C25" s="29">
        <v>-1976</v>
      </c>
      <c r="D25" s="29">
        <v>-5388</v>
      </c>
      <c r="E25" s="29">
        <v>-7712</v>
      </c>
    </row>
    <row r="26" spans="1:5" ht="12.75">
      <c r="A26" s="29"/>
      <c r="B26" s="29"/>
      <c r="C26" s="29"/>
      <c r="D26" s="29"/>
      <c r="E26" s="29"/>
    </row>
    <row r="27" spans="1:5" ht="12.75">
      <c r="A27" s="29" t="s">
        <v>133</v>
      </c>
      <c r="B27" s="29">
        <v>-5018.658999999985</v>
      </c>
      <c r="C27" s="29">
        <v>-10542</v>
      </c>
      <c r="D27" s="29">
        <v>-4975.795999999973</v>
      </c>
      <c r="E27" s="29">
        <v>-12006</v>
      </c>
    </row>
    <row r="28" spans="1:5" ht="12.75">
      <c r="A28" s="29"/>
      <c r="B28" s="29"/>
      <c r="C28" s="29"/>
      <c r="D28" s="29"/>
      <c r="E28" s="29"/>
    </row>
    <row r="29" spans="1:5" ht="12.75">
      <c r="A29" s="29" t="s">
        <v>6</v>
      </c>
      <c r="B29" s="29">
        <v>387</v>
      </c>
      <c r="C29" s="29">
        <v>230</v>
      </c>
      <c r="D29" s="29">
        <v>-91</v>
      </c>
      <c r="E29" s="29">
        <v>-368</v>
      </c>
    </row>
    <row r="30" spans="1:5" ht="12.75">
      <c r="A30" s="29"/>
      <c r="B30" s="29"/>
      <c r="C30" s="29"/>
      <c r="D30" s="29"/>
      <c r="E30" s="29"/>
    </row>
    <row r="31" spans="1:5" ht="12.75">
      <c r="A31" s="29" t="s">
        <v>100</v>
      </c>
      <c r="B31" s="29">
        <v>-4631.658999999985</v>
      </c>
      <c r="C31" s="29">
        <v>-10312</v>
      </c>
      <c r="D31" s="29">
        <v>-5066.795999999973</v>
      </c>
      <c r="E31" s="29">
        <v>-12374</v>
      </c>
    </row>
    <row r="32" spans="1:5" ht="12.75">
      <c r="A32" s="29"/>
      <c r="B32" s="29"/>
      <c r="C32" s="29"/>
      <c r="D32" s="29"/>
      <c r="E32" s="29"/>
    </row>
    <row r="33" spans="1:5" ht="12.75">
      <c r="A33" s="29"/>
      <c r="B33" s="29"/>
      <c r="C33" s="29"/>
      <c r="D33" s="29"/>
      <c r="E33" s="29"/>
    </row>
    <row r="34" spans="1:5" ht="12.75">
      <c r="A34" s="29" t="s">
        <v>72</v>
      </c>
      <c r="B34" s="29"/>
      <c r="C34" s="29"/>
      <c r="D34" s="29"/>
      <c r="E34" s="29"/>
    </row>
    <row r="35" spans="1:5" ht="12.75">
      <c r="A35" s="29" t="s">
        <v>7</v>
      </c>
      <c r="B35" s="31">
        <v>-4.07</v>
      </c>
      <c r="C35" s="31">
        <v>-8.98</v>
      </c>
      <c r="D35" s="31">
        <v>-4.45</v>
      </c>
      <c r="E35" s="31">
        <v>-10.87</v>
      </c>
    </row>
    <row r="36" spans="1:5" ht="12.75">
      <c r="A36" s="29" t="s">
        <v>75</v>
      </c>
      <c r="B36" s="30" t="s">
        <v>83</v>
      </c>
      <c r="C36" s="30" t="s">
        <v>83</v>
      </c>
      <c r="D36" s="30" t="s">
        <v>83</v>
      </c>
      <c r="E36" s="30" t="s">
        <v>83</v>
      </c>
    </row>
    <row r="37" spans="1:5" ht="12.75">
      <c r="A37" s="29"/>
      <c r="B37" s="29"/>
      <c r="C37" s="29"/>
      <c r="D37" s="29"/>
      <c r="E37" s="29"/>
    </row>
    <row r="38" spans="1:5" ht="12.75">
      <c r="A38" s="29"/>
      <c r="B38" s="29"/>
      <c r="C38" s="29"/>
      <c r="D38" s="29"/>
      <c r="E38" s="29"/>
    </row>
    <row r="39" spans="1:5" ht="12.75">
      <c r="A39" s="29"/>
      <c r="B39" s="29"/>
      <c r="C39" s="29"/>
      <c r="D39" s="29"/>
      <c r="E39" s="29"/>
    </row>
    <row r="40" spans="1:5" ht="12.75">
      <c r="A40" s="29"/>
      <c r="B40" s="29"/>
      <c r="C40" s="29"/>
      <c r="D40" s="29"/>
      <c r="E40" s="29"/>
    </row>
    <row r="41" spans="1:5" ht="12.75">
      <c r="A41" s="29" t="s">
        <v>79</v>
      </c>
      <c r="B41" s="29"/>
      <c r="C41" s="29"/>
      <c r="D41" s="29"/>
      <c r="E41" s="29"/>
    </row>
    <row r="42" spans="1:5" ht="12.75">
      <c r="A42" s="29" t="s">
        <v>106</v>
      </c>
      <c r="B42" s="29"/>
      <c r="C42" s="29"/>
      <c r="D42" s="29"/>
      <c r="E42" s="29"/>
    </row>
    <row r="43" spans="1:5" ht="12.75">
      <c r="A43" s="29"/>
      <c r="B43" s="29"/>
      <c r="C43" s="29"/>
      <c r="D43" s="29"/>
      <c r="E43" s="29"/>
    </row>
    <row r="44" spans="1:5" ht="12.75">
      <c r="A44" s="29"/>
      <c r="B44" s="29"/>
      <c r="C44" s="29"/>
      <c r="D44" s="29"/>
      <c r="E44" s="29"/>
    </row>
    <row r="45" spans="1:5" ht="12.75">
      <c r="A45" s="29"/>
      <c r="B45" s="29"/>
      <c r="C45" s="29"/>
      <c r="D45" s="29"/>
      <c r="E45" s="29"/>
    </row>
    <row r="46" spans="1:5" ht="12.75">
      <c r="A46" s="29" t="s">
        <v>85</v>
      </c>
      <c r="B46" s="29"/>
      <c r="C46" s="29"/>
      <c r="D46" s="29"/>
      <c r="E46" s="29"/>
    </row>
    <row r="47" spans="1:5" ht="12.75">
      <c r="A47" s="29"/>
      <c r="B47" s="29"/>
      <c r="C47" s="29"/>
      <c r="D47" s="29"/>
      <c r="E47" s="29"/>
    </row>
    <row r="48" spans="1:5" ht="12.75">
      <c r="A48" s="29" t="s">
        <v>4</v>
      </c>
      <c r="B48" s="29">
        <v>2390.341000000015</v>
      </c>
      <c r="C48" s="29">
        <v>-2922</v>
      </c>
      <c r="D48" s="29">
        <v>26641.204000000027</v>
      </c>
      <c r="E48" s="29">
        <v>18458</v>
      </c>
    </row>
    <row r="49" spans="1:5" ht="12.75">
      <c r="A49" s="29"/>
      <c r="B49" s="29"/>
      <c r="C49" s="29"/>
      <c r="D49" s="29"/>
      <c r="E49" s="29"/>
    </row>
    <row r="50" spans="1:5" ht="12.75">
      <c r="A50" s="29" t="s">
        <v>86</v>
      </c>
      <c r="B50" s="29">
        <v>51</v>
      </c>
      <c r="C50" s="29">
        <v>62</v>
      </c>
      <c r="D50" s="29">
        <v>1014</v>
      </c>
      <c r="E50" s="29">
        <v>648</v>
      </c>
    </row>
    <row r="51" spans="1:5" ht="12.75">
      <c r="A51" s="29"/>
      <c r="B51" s="29"/>
      <c r="C51" s="29"/>
      <c r="D51" s="29"/>
      <c r="E51" s="29"/>
    </row>
    <row r="52" spans="1:5" ht="12.75">
      <c r="A52" s="29" t="s">
        <v>87</v>
      </c>
      <c r="B52" s="29">
        <v>7975</v>
      </c>
      <c r="C52" s="29">
        <v>5432</v>
      </c>
      <c r="D52" s="29">
        <v>26879</v>
      </c>
      <c r="E52" s="29">
        <v>23268</v>
      </c>
    </row>
    <row r="53" spans="1:5" ht="12.75">
      <c r="A53" s="29"/>
      <c r="B53" s="29"/>
      <c r="C53" s="29"/>
      <c r="D53" s="29"/>
      <c r="E53" s="29"/>
    </row>
    <row r="54" spans="1:5" ht="12.75">
      <c r="A54" s="29"/>
      <c r="B54" s="29"/>
      <c r="C54" s="29"/>
      <c r="D54" s="29"/>
      <c r="E54" s="29"/>
    </row>
    <row r="55" spans="1:5" ht="12.75">
      <c r="A55" s="25"/>
      <c r="B55" s="25"/>
      <c r="C55" s="25"/>
      <c r="D55" s="25"/>
      <c r="E55" s="2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C44" sqref="C44"/>
    </sheetView>
  </sheetViews>
  <sheetFormatPr defaultColWidth="9.140625" defaultRowHeight="12.75"/>
  <cols>
    <col min="1" max="1" width="40.7109375" style="0" customWidth="1"/>
    <col min="2" max="5" width="15.7109375" style="0" customWidth="1"/>
  </cols>
  <sheetData>
    <row r="1" ht="15">
      <c r="A1" s="26" t="s">
        <v>0</v>
      </c>
    </row>
    <row r="2" ht="15">
      <c r="A2" s="26" t="s">
        <v>116</v>
      </c>
    </row>
    <row r="3" ht="15.75">
      <c r="A3" s="5"/>
    </row>
    <row r="5" spans="3:4" ht="12.75">
      <c r="C5" s="2" t="s">
        <v>54</v>
      </c>
      <c r="D5" s="1" t="s">
        <v>53</v>
      </c>
    </row>
    <row r="6" spans="2:4" ht="12.75">
      <c r="B6" s="2"/>
      <c r="C6" s="2" t="s">
        <v>71</v>
      </c>
      <c r="D6" s="4" t="s">
        <v>69</v>
      </c>
    </row>
    <row r="7" spans="2:4" ht="12.75">
      <c r="B7" s="2"/>
      <c r="C7" s="2" t="s">
        <v>68</v>
      </c>
      <c r="D7" s="4" t="s">
        <v>70</v>
      </c>
    </row>
    <row r="8" spans="2:4" ht="12.75">
      <c r="B8" s="2"/>
      <c r="C8" s="2" t="s">
        <v>105</v>
      </c>
      <c r="D8" s="4" t="s">
        <v>92</v>
      </c>
    </row>
    <row r="9" spans="2:4" ht="12.75">
      <c r="B9" s="2"/>
      <c r="C9" s="2" t="s">
        <v>1</v>
      </c>
      <c r="D9" s="1" t="s">
        <v>1</v>
      </c>
    </row>
    <row r="10" ht="12.75">
      <c r="C10" s="3"/>
    </row>
    <row r="11" spans="1:3" ht="12.75">
      <c r="A11" s="3" t="s">
        <v>10</v>
      </c>
      <c r="C11" s="3"/>
    </row>
    <row r="12" spans="1:4" ht="12.75">
      <c r="A12" t="s">
        <v>11</v>
      </c>
      <c r="C12" s="8">
        <v>442481</v>
      </c>
      <c r="D12" s="9">
        <v>452277</v>
      </c>
    </row>
    <row r="13" spans="1:4" ht="12.75">
      <c r="A13" t="s">
        <v>31</v>
      </c>
      <c r="C13" s="8">
        <v>140</v>
      </c>
      <c r="D13" s="9">
        <v>353</v>
      </c>
    </row>
    <row r="14" spans="1:4" ht="12.75">
      <c r="A14" t="s">
        <v>12</v>
      </c>
      <c r="C14" s="8">
        <v>5829</v>
      </c>
      <c r="D14" s="9">
        <v>5869</v>
      </c>
    </row>
    <row r="15" spans="1:4" ht="12.75">
      <c r="A15" t="s">
        <v>13</v>
      </c>
      <c r="C15" s="8">
        <v>130688</v>
      </c>
      <c r="D15" s="9">
        <v>116530</v>
      </c>
    </row>
    <row r="16" spans="1:4" ht="12.75">
      <c r="A16" t="s">
        <v>14</v>
      </c>
      <c r="C16" s="8">
        <v>12580</v>
      </c>
      <c r="D16" s="9">
        <v>13513</v>
      </c>
    </row>
    <row r="17" spans="1:4" ht="12.75">
      <c r="A17" t="s">
        <v>97</v>
      </c>
      <c r="C17" s="8">
        <v>0</v>
      </c>
      <c r="D17" s="9">
        <v>0</v>
      </c>
    </row>
    <row r="18" spans="3:4" ht="12.75">
      <c r="C18" s="24">
        <f>SUM(C12:C17)</f>
        <v>591718</v>
      </c>
      <c r="D18" s="10">
        <f>SUM(D12:D17)</f>
        <v>588542</v>
      </c>
    </row>
    <row r="19" spans="3:4" ht="12.75">
      <c r="C19" s="8"/>
      <c r="D19" s="9"/>
    </row>
    <row r="20" spans="1:4" ht="12.75">
      <c r="A20" s="3" t="s">
        <v>15</v>
      </c>
      <c r="C20" s="8"/>
      <c r="D20" s="9"/>
    </row>
    <row r="21" spans="1:4" ht="12.75">
      <c r="A21" t="s">
        <v>16</v>
      </c>
      <c r="C21" s="8">
        <v>8117</v>
      </c>
      <c r="D21" s="16">
        <v>8816</v>
      </c>
    </row>
    <row r="22" spans="1:4" ht="12.75">
      <c r="A22" t="s">
        <v>73</v>
      </c>
      <c r="C22" s="8">
        <v>100827</v>
      </c>
      <c r="D22" s="9">
        <v>80603</v>
      </c>
    </row>
    <row r="23" spans="1:4" ht="12.75">
      <c r="A23" t="s">
        <v>17</v>
      </c>
      <c r="C23" s="8">
        <f>SUM(94048171+16129781)/1000</f>
        <v>110177.952</v>
      </c>
      <c r="D23" s="16">
        <v>132417</v>
      </c>
    </row>
    <row r="24" spans="1:4" ht="12.75">
      <c r="A24" t="s">
        <v>18</v>
      </c>
      <c r="C24" s="8">
        <v>74827</v>
      </c>
      <c r="D24" s="9">
        <v>64868</v>
      </c>
    </row>
    <row r="25" spans="1:4" ht="12.75">
      <c r="A25" t="s">
        <v>19</v>
      </c>
      <c r="C25" s="8">
        <v>11713</v>
      </c>
      <c r="D25" s="9">
        <v>11607</v>
      </c>
    </row>
    <row r="26" spans="1:4" ht="12.75">
      <c r="A26" t="s">
        <v>20</v>
      </c>
      <c r="C26" s="8">
        <v>7482</v>
      </c>
      <c r="D26" s="9">
        <v>8319</v>
      </c>
    </row>
    <row r="27" spans="3:4" ht="12.75">
      <c r="C27" s="24">
        <f>SUM(C21:C26)</f>
        <v>313143.952</v>
      </c>
      <c r="D27" s="10">
        <f>SUM(D21:D26)</f>
        <v>306630</v>
      </c>
    </row>
    <row r="28" spans="3:4" ht="12.75">
      <c r="C28" s="8"/>
      <c r="D28" s="9"/>
    </row>
    <row r="29" spans="1:4" ht="12.75">
      <c r="A29" s="3" t="s">
        <v>55</v>
      </c>
      <c r="C29" s="8"/>
      <c r="D29" s="9"/>
    </row>
    <row r="30" spans="1:4" ht="12.75">
      <c r="A30" t="s">
        <v>21</v>
      </c>
      <c r="C30" s="8">
        <f>SUM(129815165+41928265)/1000+1</f>
        <v>171744.43</v>
      </c>
      <c r="D30" s="9">
        <v>187181</v>
      </c>
    </row>
    <row r="31" spans="1:4" ht="12.75">
      <c r="A31" t="s">
        <v>22</v>
      </c>
      <c r="C31" s="8">
        <v>140874</v>
      </c>
      <c r="D31" s="9">
        <v>174211</v>
      </c>
    </row>
    <row r="32" spans="1:4" ht="12.75">
      <c r="A32" t="s">
        <v>23</v>
      </c>
      <c r="C32" s="8">
        <v>20867</v>
      </c>
      <c r="D32" s="9">
        <v>22031</v>
      </c>
    </row>
    <row r="33" spans="1:4" ht="12.75">
      <c r="A33" t="s">
        <v>9</v>
      </c>
      <c r="C33" s="8">
        <v>11887</v>
      </c>
      <c r="D33" s="9">
        <v>14625</v>
      </c>
    </row>
    <row r="34" spans="3:4" ht="12.75">
      <c r="C34" s="24">
        <f>SUM(C30:C33)</f>
        <v>345372.43</v>
      </c>
      <c r="D34" s="10">
        <f>SUM(D30:D33)</f>
        <v>398048</v>
      </c>
    </row>
    <row r="35" spans="3:4" ht="12.75">
      <c r="C35" s="11"/>
      <c r="D35" s="12"/>
    </row>
    <row r="36" spans="1:4" ht="12.75">
      <c r="A36" s="3" t="s">
        <v>101</v>
      </c>
      <c r="C36" s="13">
        <f>+C27-C34</f>
        <v>-32228.478000000003</v>
      </c>
      <c r="D36" s="14">
        <f>+D27-D34</f>
        <v>-91418</v>
      </c>
    </row>
    <row r="37" spans="3:4" ht="12.75">
      <c r="C37" s="8"/>
      <c r="D37" s="9"/>
    </row>
    <row r="38" spans="3:4" ht="13.5" thickBot="1">
      <c r="C38" s="21">
        <f>+C18+C36</f>
        <v>559489.522</v>
      </c>
      <c r="D38" s="23">
        <f>+D18+D36</f>
        <v>497124</v>
      </c>
    </row>
    <row r="39" spans="3:4" ht="12.75">
      <c r="C39" s="11"/>
      <c r="D39" s="12"/>
    </row>
    <row r="40" spans="1:4" ht="12.75">
      <c r="A40" s="3" t="s">
        <v>24</v>
      </c>
      <c r="C40" s="8"/>
      <c r="D40" s="9"/>
    </row>
    <row r="41" spans="3:4" ht="12.75">
      <c r="C41" s="8"/>
      <c r="D41" s="9"/>
    </row>
    <row r="42" spans="1:4" ht="12.75">
      <c r="A42" t="s">
        <v>25</v>
      </c>
      <c r="C42" s="8">
        <v>113915</v>
      </c>
      <c r="D42" s="9">
        <v>113915</v>
      </c>
    </row>
    <row r="43" spans="1:4" ht="12.75">
      <c r="A43" t="s">
        <v>26</v>
      </c>
      <c r="C43" s="13">
        <f>SUM(21937906+304009+8890816-5066869)/1000</f>
        <v>26065.862</v>
      </c>
      <c r="D43" s="14">
        <v>32506</v>
      </c>
    </row>
    <row r="44" spans="1:4" ht="12.75">
      <c r="A44" s="3" t="s">
        <v>27</v>
      </c>
      <c r="C44" s="8">
        <f>SUM(C42:C43)</f>
        <v>139980.862</v>
      </c>
      <c r="D44" s="9">
        <f>SUM(D42:D43)</f>
        <v>146421</v>
      </c>
    </row>
    <row r="45" spans="1:4" ht="12.75">
      <c r="A45" s="3" t="s">
        <v>28</v>
      </c>
      <c r="C45" s="8">
        <v>68</v>
      </c>
      <c r="D45" s="9">
        <v>734</v>
      </c>
    </row>
    <row r="46" spans="1:4" ht="12.75">
      <c r="A46" s="3" t="s">
        <v>29</v>
      </c>
      <c r="C46" s="8"/>
      <c r="D46" s="9"/>
    </row>
    <row r="47" spans="1:4" ht="12.75">
      <c r="A47" t="s">
        <v>22</v>
      </c>
      <c r="C47" s="8">
        <v>400298</v>
      </c>
      <c r="D47" s="9">
        <v>346676</v>
      </c>
    </row>
    <row r="48" spans="1:4" ht="12.75">
      <c r="A48" s="25" t="s">
        <v>125</v>
      </c>
      <c r="C48" s="8">
        <v>15850</v>
      </c>
      <c r="D48" s="9">
        <v>0</v>
      </c>
    </row>
    <row r="49" spans="1:4" ht="12.75">
      <c r="A49" t="s">
        <v>30</v>
      </c>
      <c r="C49" s="8">
        <v>3293</v>
      </c>
      <c r="D49" s="9">
        <v>3293</v>
      </c>
    </row>
    <row r="50" spans="3:4" ht="13.5" thickBot="1">
      <c r="C50" s="17">
        <f>SUM(C44:C49)</f>
        <v>559489.862</v>
      </c>
      <c r="D50" s="22">
        <f>SUM(D44:D49)</f>
        <v>497124</v>
      </c>
    </row>
    <row r="51" spans="3:4" ht="12.75">
      <c r="C51" s="8"/>
      <c r="D51" s="9"/>
    </row>
    <row r="52" spans="3:4" ht="12.75">
      <c r="C52" s="8"/>
      <c r="D52" s="9"/>
    </row>
    <row r="53" spans="3:4" ht="12.75">
      <c r="C53" s="8"/>
      <c r="D53" s="9"/>
    </row>
    <row r="54" spans="3:4" ht="12.75">
      <c r="C54" s="8"/>
      <c r="D54" s="9"/>
    </row>
    <row r="55" spans="1:4" ht="12.75">
      <c r="A55" s="3" t="s">
        <v>80</v>
      </c>
      <c r="C55" s="8"/>
      <c r="D55" s="9"/>
    </row>
    <row r="56" spans="1:4" ht="12.75">
      <c r="A56" s="3" t="s">
        <v>106</v>
      </c>
      <c r="C56" s="8"/>
      <c r="D56" s="9"/>
    </row>
    <row r="57" spans="3:4" ht="12.75">
      <c r="C57" s="8"/>
      <c r="D57" s="9"/>
    </row>
    <row r="58" spans="3:4" ht="12.75">
      <c r="C58" s="8"/>
      <c r="D58" s="9"/>
    </row>
    <row r="59" spans="3:4" ht="12.75">
      <c r="C59" s="8"/>
      <c r="D59" s="9"/>
    </row>
    <row r="60" spans="1:4" ht="12.75">
      <c r="A60" s="3" t="s">
        <v>85</v>
      </c>
      <c r="C60" s="8"/>
      <c r="D60" s="9"/>
    </row>
    <row r="61" spans="3:4" ht="12.75">
      <c r="C61" s="8"/>
      <c r="D61" s="9"/>
    </row>
    <row r="62" spans="1:4" ht="13.5" thickBot="1">
      <c r="A62" t="s">
        <v>112</v>
      </c>
      <c r="C62" s="20">
        <f>SUM(+C44+C45)/C42</f>
        <v>1.2294154588947899</v>
      </c>
      <c r="D62" s="20">
        <f>SUM(D44+D45)/D42</f>
        <v>1.291796514945354</v>
      </c>
    </row>
    <row r="63" spans="3:4" ht="12.75">
      <c r="C63" s="8"/>
      <c r="D63" s="9"/>
    </row>
    <row r="64" spans="3:4" ht="12.75">
      <c r="C64" s="8"/>
      <c r="D64" s="9"/>
    </row>
    <row r="65" spans="3:4" ht="12.75">
      <c r="C65" s="8"/>
      <c r="D65" s="9"/>
    </row>
    <row r="66" spans="3:4" ht="12.75">
      <c r="C66" s="8"/>
      <c r="D66" s="9"/>
    </row>
    <row r="67" spans="3:4" ht="12.75">
      <c r="C67" s="8"/>
      <c r="D67" s="9"/>
    </row>
    <row r="68" spans="3:4" ht="12.75">
      <c r="C68" s="8"/>
      <c r="D68" s="9"/>
    </row>
    <row r="69" spans="3:4" ht="12.75">
      <c r="C69" s="8"/>
      <c r="D69" s="9"/>
    </row>
    <row r="70" spans="3:4" ht="12.75">
      <c r="C70" s="8"/>
      <c r="D70" s="9"/>
    </row>
    <row r="71" spans="3:4" ht="12.75">
      <c r="C71" s="8"/>
      <c r="D71" s="9"/>
    </row>
    <row r="72" spans="3:4" ht="12.75">
      <c r="C72" s="8"/>
      <c r="D72" s="9"/>
    </row>
    <row r="73" spans="3:4" ht="12.75">
      <c r="C73" s="8"/>
      <c r="D73" s="9"/>
    </row>
    <row r="74" spans="3:4" ht="12.75">
      <c r="C74" s="8"/>
      <c r="D74" s="9"/>
    </row>
    <row r="75" spans="3:4" ht="12.75">
      <c r="C75" s="8"/>
      <c r="D75" s="9"/>
    </row>
    <row r="76" spans="3:4" ht="12.75">
      <c r="C76" s="8"/>
      <c r="D76" s="9"/>
    </row>
    <row r="77" spans="3:4" ht="12.75">
      <c r="C77" s="8"/>
      <c r="D77" s="9"/>
    </row>
    <row r="78" spans="3:4" ht="12.75">
      <c r="C78" s="8"/>
      <c r="D78" s="9"/>
    </row>
    <row r="79" spans="3:4" ht="12.75">
      <c r="C79" s="8"/>
      <c r="D79" s="9"/>
    </row>
    <row r="80" spans="3:4" ht="12.75">
      <c r="C80" s="8"/>
      <c r="D80" s="9"/>
    </row>
    <row r="81" spans="3:4" ht="12.75">
      <c r="C81" s="8"/>
      <c r="D81" s="9"/>
    </row>
    <row r="82" spans="3:4" ht="12.75">
      <c r="C82" s="8"/>
      <c r="D82" s="9"/>
    </row>
    <row r="83" spans="3:4" ht="12.75">
      <c r="C83" s="8"/>
      <c r="D83" s="9"/>
    </row>
    <row r="84" spans="3:4" ht="12.75">
      <c r="C84" s="8"/>
      <c r="D84" s="9"/>
    </row>
    <row r="85" spans="3:4" ht="12.75">
      <c r="C85" s="8"/>
      <c r="D85" s="9"/>
    </row>
    <row r="86" spans="3:4" ht="12.75">
      <c r="C86" s="8"/>
      <c r="D86" s="9"/>
    </row>
    <row r="87" spans="3:4" ht="12.75">
      <c r="C87" s="8"/>
      <c r="D87" s="9"/>
    </row>
    <row r="88" spans="3:4" ht="12.75">
      <c r="C88" s="8"/>
      <c r="D88" s="9"/>
    </row>
    <row r="89" spans="3:4" ht="12.75">
      <c r="C89" s="8"/>
      <c r="D89" s="9"/>
    </row>
    <row r="90" spans="3:4" ht="12.75">
      <c r="C90" s="8"/>
      <c r="D90" s="9"/>
    </row>
    <row r="91" spans="3:4" ht="12.75">
      <c r="C91" s="8"/>
      <c r="D91" s="9"/>
    </row>
    <row r="92" spans="3:4" ht="12.75">
      <c r="C92" s="8"/>
      <c r="D92" s="9"/>
    </row>
    <row r="93" spans="3:4" ht="12.75">
      <c r="C93" s="8"/>
      <c r="D93" s="9"/>
    </row>
    <row r="94" spans="3:4" ht="12.75">
      <c r="C94" s="8"/>
      <c r="D94" s="9"/>
    </row>
    <row r="95" spans="3:4" ht="12.75">
      <c r="C95" s="8"/>
      <c r="D95" s="9"/>
    </row>
    <row r="96" spans="3:4" ht="12.75">
      <c r="C96" s="8"/>
      <c r="D96" s="9"/>
    </row>
    <row r="97" spans="3:4" ht="12.75">
      <c r="C97" s="8"/>
      <c r="D97" s="9"/>
    </row>
    <row r="98" spans="3:4" ht="12.75">
      <c r="C98" s="8"/>
      <c r="D98" s="9"/>
    </row>
    <row r="99" spans="3:4" ht="12.75">
      <c r="C99" s="8"/>
      <c r="D99" s="9"/>
    </row>
    <row r="100" spans="3:4" ht="12.75">
      <c r="C100" s="8"/>
      <c r="D100" s="9"/>
    </row>
    <row r="101" spans="3:4" ht="12.75">
      <c r="C101" s="8"/>
      <c r="D101" s="9"/>
    </row>
    <row r="102" spans="3:4" ht="12.75">
      <c r="C102" s="8"/>
      <c r="D102" s="9"/>
    </row>
    <row r="103" spans="3:4" ht="12.75">
      <c r="C103" s="8"/>
      <c r="D103" s="9"/>
    </row>
    <row r="104" spans="3:4" ht="12.75">
      <c r="C104" s="8"/>
      <c r="D104" s="9"/>
    </row>
    <row r="105" spans="3:4" ht="12.75">
      <c r="C105" s="8"/>
      <c r="D105" s="9"/>
    </row>
    <row r="106" spans="3:4" ht="12.75">
      <c r="C106" s="8"/>
      <c r="D106" s="9"/>
    </row>
    <row r="107" spans="3:4" ht="12.75">
      <c r="C107" s="8"/>
      <c r="D107" s="9"/>
    </row>
    <row r="108" spans="3:4" ht="12.75">
      <c r="C108" s="8"/>
      <c r="D108" s="9"/>
    </row>
    <row r="109" spans="3:4" ht="12.75">
      <c r="C109" s="8"/>
      <c r="D109" s="9"/>
    </row>
    <row r="110" spans="3:4" ht="12.75">
      <c r="C110" s="8"/>
      <c r="D110" s="9"/>
    </row>
    <row r="111" spans="3:4" ht="12.75">
      <c r="C111" s="8"/>
      <c r="D111" s="9"/>
    </row>
    <row r="112" spans="3:4" ht="12.75">
      <c r="C112" s="8"/>
      <c r="D112" s="9"/>
    </row>
    <row r="113" spans="3:4" ht="12.75">
      <c r="C113" s="8"/>
      <c r="D113" s="9"/>
    </row>
    <row r="114" spans="3:4" ht="12.75">
      <c r="C114" s="8"/>
      <c r="D114" s="9"/>
    </row>
    <row r="115" spans="3:4" ht="12.75">
      <c r="C115" s="8"/>
      <c r="D115" s="9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</sheetData>
  <printOptions/>
  <pageMargins left="1.25" right="1.2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C20">
      <selection activeCell="E42" sqref="E42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14.421875" style="0" customWidth="1"/>
    <col min="4" max="4" width="15.28125" style="0" customWidth="1"/>
    <col min="5" max="5" width="16.7109375" style="0" customWidth="1"/>
    <col min="6" max="6" width="15.7109375" style="0" customWidth="1"/>
    <col min="7" max="7" width="13.57421875" style="0" customWidth="1"/>
    <col min="8" max="8" width="15.7109375" style="0" customWidth="1"/>
  </cols>
  <sheetData>
    <row r="1" ht="15.75">
      <c r="A1" s="5" t="s">
        <v>0</v>
      </c>
    </row>
    <row r="2" ht="15.75">
      <c r="A2" s="5" t="s">
        <v>84</v>
      </c>
    </row>
    <row r="3" ht="15.75">
      <c r="A3" s="5" t="s">
        <v>117</v>
      </c>
    </row>
    <row r="5" spans="5:7" ht="12.75">
      <c r="E5" s="2" t="s">
        <v>127</v>
      </c>
      <c r="G5" s="2" t="s">
        <v>54</v>
      </c>
    </row>
    <row r="6" spans="2:7" ht="12.75">
      <c r="B6" s="2"/>
      <c r="C6" s="2" t="s">
        <v>56</v>
      </c>
      <c r="D6" s="2" t="s">
        <v>57</v>
      </c>
      <c r="E6" s="2" t="s">
        <v>126</v>
      </c>
      <c r="F6" s="2" t="s">
        <v>58</v>
      </c>
      <c r="G6" s="2" t="s">
        <v>59</v>
      </c>
    </row>
    <row r="7" spans="1:7" ht="12.75">
      <c r="A7" s="2"/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</row>
    <row r="9" ht="12.75">
      <c r="A9" s="7" t="s">
        <v>118</v>
      </c>
    </row>
    <row r="10" ht="12.75">
      <c r="A10" s="3"/>
    </row>
    <row r="11" spans="1:8" ht="12.75">
      <c r="A11" s="25" t="s">
        <v>111</v>
      </c>
      <c r="C11" s="8">
        <v>113915</v>
      </c>
      <c r="D11" s="8">
        <v>21946</v>
      </c>
      <c r="E11" s="8">
        <v>0</v>
      </c>
      <c r="F11" s="8">
        <v>11351</v>
      </c>
      <c r="G11" s="8">
        <f>SUM(C11:F11)</f>
        <v>147212</v>
      </c>
      <c r="H11" s="3"/>
    </row>
    <row r="12" spans="1:8" ht="12.75">
      <c r="A12" s="25"/>
      <c r="C12" s="8"/>
      <c r="D12" s="8"/>
      <c r="E12" s="8"/>
      <c r="F12" s="8"/>
      <c r="G12" s="8"/>
      <c r="H12" s="3"/>
    </row>
    <row r="13" spans="1:8" ht="12.75">
      <c r="A13" t="s">
        <v>100</v>
      </c>
      <c r="C13" s="8">
        <v>0</v>
      </c>
      <c r="D13" s="8">
        <v>0</v>
      </c>
      <c r="E13" s="8">
        <v>304</v>
      </c>
      <c r="F13" s="8">
        <v>-5067</v>
      </c>
      <c r="G13" s="8">
        <f>SUM(C13:F13)</f>
        <v>-4763</v>
      </c>
      <c r="H13" s="3"/>
    </row>
    <row r="14" spans="3:8" ht="12.75">
      <c r="C14" s="8"/>
      <c r="D14" s="8"/>
      <c r="E14" s="8"/>
      <c r="F14" s="8"/>
      <c r="G14" s="8"/>
      <c r="H14" s="3"/>
    </row>
    <row r="15" spans="1:8" ht="12.75">
      <c r="A15" t="s">
        <v>110</v>
      </c>
      <c r="C15" s="8">
        <v>0</v>
      </c>
      <c r="D15" s="8">
        <v>-8</v>
      </c>
      <c r="E15" s="8">
        <v>0</v>
      </c>
      <c r="F15" s="8">
        <v>0</v>
      </c>
      <c r="G15" s="8">
        <f>SUM(C15:F15)</f>
        <v>-8</v>
      </c>
      <c r="H15" s="3"/>
    </row>
    <row r="16" spans="3:8" ht="12.75">
      <c r="C16" s="8"/>
      <c r="D16" s="8"/>
      <c r="E16" s="8"/>
      <c r="F16" s="8"/>
      <c r="G16" s="8"/>
      <c r="H16" s="3"/>
    </row>
    <row r="17" spans="1:8" ht="12.75">
      <c r="A17" t="s">
        <v>113</v>
      </c>
      <c r="C17" s="8">
        <v>0</v>
      </c>
      <c r="D17" s="8">
        <v>0</v>
      </c>
      <c r="E17" s="8">
        <v>0</v>
      </c>
      <c r="F17" s="8">
        <v>-2460</v>
      </c>
      <c r="G17" s="8">
        <f>SUM(C17:F17)</f>
        <v>-2460</v>
      </c>
      <c r="H17" s="3"/>
    </row>
    <row r="18" spans="3:8" ht="12.75">
      <c r="C18" s="13"/>
      <c r="D18" s="13"/>
      <c r="E18" s="13"/>
      <c r="F18" s="13"/>
      <c r="G18" s="13"/>
      <c r="H18" s="3"/>
    </row>
    <row r="19" spans="1:8" ht="13.5" thickBot="1">
      <c r="A19" s="25" t="s">
        <v>119</v>
      </c>
      <c r="C19" s="17">
        <f>SUM(C11:C18)</f>
        <v>113915</v>
      </c>
      <c r="D19" s="17">
        <f>SUM(D11:D18)</f>
        <v>21938</v>
      </c>
      <c r="E19" s="17">
        <f>SUM(E11:E18)</f>
        <v>304</v>
      </c>
      <c r="F19" s="17">
        <f>SUM(F11:F18)</f>
        <v>3824</v>
      </c>
      <c r="G19" s="17">
        <f>SUM(G11:G18)</f>
        <v>139981</v>
      </c>
      <c r="H19" s="3"/>
    </row>
    <row r="20" spans="3:8" ht="12.75">
      <c r="C20" s="3"/>
      <c r="D20" s="3"/>
      <c r="E20" s="3"/>
      <c r="F20" s="3"/>
      <c r="G20" s="3"/>
      <c r="H20" s="3"/>
    </row>
    <row r="21" spans="4:5" ht="12.75">
      <c r="D21" s="28"/>
      <c r="E21" s="28"/>
    </row>
    <row r="23" spans="1:7" ht="12.75">
      <c r="A23" s="3"/>
      <c r="B23" s="3"/>
      <c r="C23" s="25"/>
      <c r="D23" s="25"/>
      <c r="E23" s="4" t="s">
        <v>127</v>
      </c>
      <c r="F23" s="25"/>
      <c r="G23" s="4" t="s">
        <v>54</v>
      </c>
    </row>
    <row r="24" spans="1:7" ht="12.75">
      <c r="A24" s="3"/>
      <c r="B24" s="2"/>
      <c r="C24" s="4" t="s">
        <v>56</v>
      </c>
      <c r="D24" s="4" t="s">
        <v>57</v>
      </c>
      <c r="E24" s="4" t="s">
        <v>126</v>
      </c>
      <c r="F24" s="4" t="s">
        <v>58</v>
      </c>
      <c r="G24" s="4" t="s">
        <v>59</v>
      </c>
    </row>
    <row r="25" spans="1:7" ht="12.75">
      <c r="A25" s="2"/>
      <c r="B25" s="2"/>
      <c r="C25" s="4" t="s">
        <v>1</v>
      </c>
      <c r="D25" s="4" t="s">
        <v>1</v>
      </c>
      <c r="E25" s="4" t="s">
        <v>1</v>
      </c>
      <c r="F25" s="4" t="s">
        <v>1</v>
      </c>
      <c r="G25" s="4" t="s">
        <v>1</v>
      </c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6" t="s">
        <v>120</v>
      </c>
      <c r="B27" s="3"/>
      <c r="C27" s="3"/>
      <c r="D27" s="3"/>
      <c r="E27" s="3"/>
      <c r="F27" s="3"/>
      <c r="G27" s="3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 t="s">
        <v>94</v>
      </c>
      <c r="B29" s="25"/>
      <c r="C29" s="19">
        <v>112307</v>
      </c>
      <c r="D29" s="19">
        <v>21678</v>
      </c>
      <c r="E29" s="19">
        <v>0</v>
      </c>
      <c r="F29" s="19">
        <v>22934</v>
      </c>
      <c r="G29" s="19">
        <f>SUM(C29:F29)</f>
        <v>156919</v>
      </c>
    </row>
    <row r="30" spans="1:7" ht="12.75">
      <c r="A30" s="25"/>
      <c r="B30" s="25"/>
      <c r="C30" s="19"/>
      <c r="D30" s="19"/>
      <c r="E30" s="19"/>
      <c r="F30" s="19"/>
      <c r="G30" s="19"/>
    </row>
    <row r="31" spans="1:7" ht="12.75">
      <c r="A31" s="25" t="s">
        <v>95</v>
      </c>
      <c r="B31" s="25"/>
      <c r="C31" s="19">
        <v>1608</v>
      </c>
      <c r="D31" s="27">
        <v>267</v>
      </c>
      <c r="E31" s="27">
        <v>0</v>
      </c>
      <c r="F31" s="27" t="s">
        <v>96</v>
      </c>
      <c r="G31" s="19">
        <f>SUM(C31:F31)</f>
        <v>1875</v>
      </c>
    </row>
    <row r="32" spans="1:7" ht="12.75">
      <c r="A32" s="25"/>
      <c r="B32" s="25"/>
      <c r="C32" s="19"/>
      <c r="D32" s="27"/>
      <c r="E32" s="27"/>
      <c r="F32" s="27"/>
      <c r="G32" s="19"/>
    </row>
    <row r="33" spans="1:7" ht="12.75">
      <c r="A33" s="25" t="s">
        <v>100</v>
      </c>
      <c r="B33" s="25"/>
      <c r="C33" s="19">
        <v>0</v>
      </c>
      <c r="D33" s="19">
        <v>0</v>
      </c>
      <c r="E33" s="19">
        <v>0</v>
      </c>
      <c r="F33" s="19">
        <v>-12374</v>
      </c>
      <c r="G33" s="19">
        <f>SUM(C33:F33)</f>
        <v>-12374</v>
      </c>
    </row>
    <row r="34" spans="1:7" ht="12.75">
      <c r="A34" s="25"/>
      <c r="B34" s="25"/>
      <c r="C34" s="19"/>
      <c r="D34" s="19"/>
      <c r="E34" s="19"/>
      <c r="F34" s="19"/>
      <c r="G34" s="19"/>
    </row>
    <row r="35" spans="1:7" ht="13.5" thickBot="1">
      <c r="A35" s="25" t="s">
        <v>128</v>
      </c>
      <c r="B35" s="25"/>
      <c r="C35" s="22">
        <f>SUM(C29:C34)</f>
        <v>113915</v>
      </c>
      <c r="D35" s="22">
        <f>SUM(D29:D34)</f>
        <v>21945</v>
      </c>
      <c r="E35" s="22">
        <f>SUM(E29:E34)</f>
        <v>0</v>
      </c>
      <c r="F35" s="22">
        <f>SUM(F29:F34)</f>
        <v>10560</v>
      </c>
      <c r="G35" s="22">
        <f>SUM(G29:G34)</f>
        <v>146420</v>
      </c>
    </row>
    <row r="36" spans="1:7" ht="12.75">
      <c r="A36" s="25"/>
      <c r="B36" s="25"/>
      <c r="C36" s="25"/>
      <c r="D36" s="25"/>
      <c r="E36" s="25"/>
      <c r="F36" s="25"/>
      <c r="G36" s="25"/>
    </row>
    <row r="40" ht="15.75">
      <c r="A40" s="5" t="s">
        <v>81</v>
      </c>
    </row>
    <row r="41" ht="15.75">
      <c r="A41" s="5" t="s">
        <v>107</v>
      </c>
    </row>
  </sheetData>
  <printOptions/>
  <pageMargins left="1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5">
      <selection activeCell="A27" sqref="A27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5" width="15.7109375" style="0" customWidth="1"/>
  </cols>
  <sheetData>
    <row r="1" ht="15.75">
      <c r="A1" s="5" t="s">
        <v>0</v>
      </c>
    </row>
    <row r="2" ht="15.75">
      <c r="A2" s="5" t="s">
        <v>121</v>
      </c>
    </row>
    <row r="3" ht="15.75">
      <c r="A3" s="5"/>
    </row>
    <row r="4" spans="3:4" ht="12.75">
      <c r="C4" s="2" t="s">
        <v>54</v>
      </c>
      <c r="D4" s="4" t="s">
        <v>54</v>
      </c>
    </row>
    <row r="5" spans="4:5" ht="12.75">
      <c r="D5" s="4" t="s">
        <v>64</v>
      </c>
      <c r="E5" s="4"/>
    </row>
    <row r="6" spans="3:5" ht="12.75">
      <c r="C6" s="2" t="s">
        <v>62</v>
      </c>
      <c r="D6" s="4" t="s">
        <v>90</v>
      </c>
      <c r="E6" s="4"/>
    </row>
    <row r="7" spans="3:5" ht="12.75">
      <c r="C7" s="2" t="s">
        <v>66</v>
      </c>
      <c r="D7" s="4" t="s">
        <v>67</v>
      </c>
      <c r="E7" s="4"/>
    </row>
    <row r="8" spans="3:5" ht="12.75">
      <c r="C8" s="2" t="s">
        <v>105</v>
      </c>
      <c r="D8" s="4" t="s">
        <v>92</v>
      </c>
      <c r="E8" s="4"/>
    </row>
    <row r="9" spans="3:5" ht="12.75">
      <c r="C9" s="2" t="s">
        <v>1</v>
      </c>
      <c r="D9" s="4" t="s">
        <v>1</v>
      </c>
      <c r="E9" s="1"/>
    </row>
    <row r="10" spans="1:4" ht="12.75">
      <c r="A10" s="3" t="s">
        <v>32</v>
      </c>
      <c r="D10" s="25"/>
    </row>
    <row r="11" spans="1:4" ht="12.75">
      <c r="A11" t="s">
        <v>109</v>
      </c>
      <c r="C11" s="8">
        <v>412</v>
      </c>
      <c r="D11" s="16">
        <v>-4294</v>
      </c>
    </row>
    <row r="12" spans="1:4" ht="12.75">
      <c r="A12" s="6" t="s">
        <v>33</v>
      </c>
      <c r="C12" s="8"/>
      <c r="D12" s="9"/>
    </row>
    <row r="13" spans="1:4" ht="12.75">
      <c r="A13" s="25" t="s">
        <v>102</v>
      </c>
      <c r="C13" s="8">
        <v>933</v>
      </c>
      <c r="D13" s="9">
        <v>933</v>
      </c>
    </row>
    <row r="14" spans="1:4" ht="12.75">
      <c r="A14" t="s">
        <v>34</v>
      </c>
      <c r="C14" s="8">
        <v>26096</v>
      </c>
      <c r="D14" s="9">
        <v>22693</v>
      </c>
    </row>
    <row r="15" spans="1:4" ht="12.75">
      <c r="A15" t="s">
        <v>35</v>
      </c>
      <c r="C15" s="8">
        <v>-231</v>
      </c>
      <c r="D15" s="9">
        <v>-73</v>
      </c>
    </row>
    <row r="16" spans="1:4" ht="12.75">
      <c r="A16" t="s">
        <v>123</v>
      </c>
      <c r="C16" s="8">
        <v>0</v>
      </c>
      <c r="D16" s="9">
        <v>121</v>
      </c>
    </row>
    <row r="17" spans="1:4" ht="12.75">
      <c r="A17" t="s">
        <v>124</v>
      </c>
      <c r="C17" s="8">
        <v>0</v>
      </c>
      <c r="D17" s="9">
        <v>11</v>
      </c>
    </row>
    <row r="18" spans="1:4" ht="12.75">
      <c r="A18" t="s">
        <v>11</v>
      </c>
      <c r="C18" s="8"/>
      <c r="D18" s="9"/>
    </row>
    <row r="19" spans="1:4" ht="12.75">
      <c r="A19" s="1" t="s">
        <v>60</v>
      </c>
      <c r="B19" t="s">
        <v>36</v>
      </c>
      <c r="C19" s="8">
        <v>13157</v>
      </c>
      <c r="D19" s="9">
        <v>17826</v>
      </c>
    </row>
    <row r="20" spans="1:4" ht="12.75">
      <c r="A20" s="1" t="s">
        <v>60</v>
      </c>
      <c r="B20" t="s">
        <v>103</v>
      </c>
      <c r="C20" s="8">
        <v>-314</v>
      </c>
      <c r="D20" s="18">
        <v>-123</v>
      </c>
    </row>
    <row r="21" spans="1:4" ht="12.75">
      <c r="A21" s="1" t="s">
        <v>60</v>
      </c>
      <c r="B21" t="s">
        <v>91</v>
      </c>
      <c r="C21" s="8">
        <v>0</v>
      </c>
      <c r="D21" s="18">
        <v>1426</v>
      </c>
    </row>
    <row r="22" spans="1:4" ht="12.75">
      <c r="A22" s="1" t="s">
        <v>60</v>
      </c>
      <c r="B22" t="s">
        <v>104</v>
      </c>
      <c r="C22" s="8">
        <v>0</v>
      </c>
      <c r="D22" s="18">
        <v>1250</v>
      </c>
    </row>
    <row r="23" spans="1:4" ht="12.75">
      <c r="A23" t="s">
        <v>99</v>
      </c>
      <c r="C23" s="8">
        <v>133</v>
      </c>
      <c r="D23" s="9">
        <v>59</v>
      </c>
    </row>
    <row r="24" spans="3:4" ht="12.75">
      <c r="C24" s="13"/>
      <c r="D24" s="14"/>
    </row>
    <row r="25" spans="1:4" ht="12.75">
      <c r="A25" s="3" t="s">
        <v>37</v>
      </c>
      <c r="C25" s="8">
        <f>SUM(C11:C23)</f>
        <v>40186</v>
      </c>
      <c r="D25" s="9">
        <f>SUM(D11:D23)</f>
        <v>39829</v>
      </c>
    </row>
    <row r="26" spans="3:4" ht="12.75">
      <c r="C26" s="8"/>
      <c r="D26" s="9"/>
    </row>
    <row r="27" spans="1:4" ht="12.75">
      <c r="A27" t="s">
        <v>73</v>
      </c>
      <c r="C27" s="8">
        <v>87682</v>
      </c>
      <c r="D27" s="9">
        <v>5192</v>
      </c>
    </row>
    <row r="28" spans="1:4" ht="12.75">
      <c r="A28" t="s">
        <v>16</v>
      </c>
      <c r="C28" s="8">
        <v>700</v>
      </c>
      <c r="D28" s="9">
        <v>-2048</v>
      </c>
    </row>
    <row r="29" spans="1:4" ht="12.75">
      <c r="A29" t="s">
        <v>38</v>
      </c>
      <c r="C29" s="8">
        <v>18635</v>
      </c>
      <c r="D29" s="9">
        <v>-29226</v>
      </c>
    </row>
    <row r="30" spans="1:4" ht="12.75">
      <c r="A30" t="s">
        <v>18</v>
      </c>
      <c r="C30" s="8">
        <v>-9959</v>
      </c>
      <c r="D30" s="9">
        <v>-20075</v>
      </c>
    </row>
    <row r="31" spans="1:4" ht="12.75">
      <c r="A31" t="s">
        <v>19</v>
      </c>
      <c r="C31" s="8">
        <v>0</v>
      </c>
      <c r="D31" s="9">
        <v>-225</v>
      </c>
    </row>
    <row r="32" spans="1:4" ht="12.75">
      <c r="A32" t="s">
        <v>130</v>
      </c>
      <c r="C32" s="8">
        <v>17</v>
      </c>
      <c r="D32" s="9">
        <v>0</v>
      </c>
    </row>
    <row r="33" spans="1:4" ht="12.75">
      <c r="A33" t="s">
        <v>39</v>
      </c>
      <c r="C33" s="8">
        <v>2906</v>
      </c>
      <c r="D33" s="9">
        <v>-17993</v>
      </c>
    </row>
    <row r="34" spans="3:4" ht="12.75">
      <c r="C34" s="13"/>
      <c r="D34" s="14"/>
    </row>
    <row r="35" spans="1:4" ht="12.75">
      <c r="A35" s="3" t="s">
        <v>50</v>
      </c>
      <c r="C35" s="8">
        <f>SUM(C25:C33)</f>
        <v>140167</v>
      </c>
      <c r="D35" s="9">
        <f>SUM(D25:D33)</f>
        <v>-24546</v>
      </c>
    </row>
    <row r="36" spans="3:4" ht="12.75">
      <c r="C36" s="8"/>
      <c r="D36" s="9"/>
    </row>
    <row r="37" spans="1:4" ht="12.75">
      <c r="A37" t="s">
        <v>51</v>
      </c>
      <c r="C37" s="8">
        <v>-8125</v>
      </c>
      <c r="D37" s="9">
        <v>-3822</v>
      </c>
    </row>
    <row r="38" spans="3:4" ht="12.75">
      <c r="C38" s="13"/>
      <c r="D38" s="14"/>
    </row>
    <row r="39" spans="1:5" ht="12.75">
      <c r="A39" s="3" t="s">
        <v>40</v>
      </c>
      <c r="C39" s="24">
        <f>SUM(C35:C37)</f>
        <v>132042</v>
      </c>
      <c r="D39" s="10">
        <f>SUM(D35:D37)</f>
        <v>-28368</v>
      </c>
      <c r="E39" s="28"/>
    </row>
    <row r="40" spans="3:4" ht="12.75">
      <c r="C40" s="8"/>
      <c r="D40" s="9"/>
    </row>
    <row r="41" spans="1:4" ht="12.75">
      <c r="A41" s="3" t="s">
        <v>41</v>
      </c>
      <c r="C41" s="8"/>
      <c r="D41" s="9"/>
    </row>
    <row r="42" spans="1:4" ht="12.75">
      <c r="A42" t="s">
        <v>35</v>
      </c>
      <c r="C42" s="8">
        <v>231</v>
      </c>
      <c r="D42" s="9">
        <v>73</v>
      </c>
    </row>
    <row r="43" spans="1:4" ht="12.75">
      <c r="A43" t="s">
        <v>31</v>
      </c>
      <c r="C43" s="8">
        <v>-12</v>
      </c>
      <c r="D43" s="9">
        <v>0</v>
      </c>
    </row>
    <row r="44" spans="1:3" ht="12.75">
      <c r="A44" t="s">
        <v>11</v>
      </c>
      <c r="C44" s="8"/>
    </row>
    <row r="45" spans="1:4" ht="12.75">
      <c r="A45" s="1" t="s">
        <v>60</v>
      </c>
      <c r="B45" t="s">
        <v>42</v>
      </c>
      <c r="C45" s="8">
        <v>-4489</v>
      </c>
      <c r="D45" s="9">
        <v>-2536</v>
      </c>
    </row>
    <row r="46" spans="1:4" ht="12.75">
      <c r="A46" s="1" t="s">
        <v>60</v>
      </c>
      <c r="B46" t="s">
        <v>89</v>
      </c>
      <c r="C46" s="8">
        <v>1442</v>
      </c>
      <c r="D46" s="16">
        <v>3289</v>
      </c>
    </row>
    <row r="47" spans="1:4" ht="12.75">
      <c r="A47" t="s">
        <v>13</v>
      </c>
      <c r="C47" s="8">
        <v>-19537</v>
      </c>
      <c r="D47" s="9">
        <v>-5132</v>
      </c>
    </row>
    <row r="48" spans="1:4" ht="12.75">
      <c r="A48" t="s">
        <v>93</v>
      </c>
      <c r="C48" s="8">
        <v>-89123</v>
      </c>
      <c r="D48" s="9">
        <v>0</v>
      </c>
    </row>
    <row r="49" spans="1:4" ht="12.75">
      <c r="A49" t="s">
        <v>129</v>
      </c>
      <c r="C49" s="8">
        <v>-17</v>
      </c>
      <c r="D49" s="9"/>
    </row>
    <row r="50" spans="3:5" ht="12.75">
      <c r="C50" s="8"/>
      <c r="D50" s="9"/>
      <c r="E50" s="28"/>
    </row>
    <row r="51" spans="1:5" ht="12.75">
      <c r="A51" s="3" t="s">
        <v>43</v>
      </c>
      <c r="C51" s="24">
        <f>SUM(C42:C50)</f>
        <v>-111505</v>
      </c>
      <c r="D51" s="10">
        <f>SUM(D42:D50)</f>
        <v>-4306</v>
      </c>
      <c r="E51" s="28"/>
    </row>
    <row r="52" spans="3:4" ht="12.75">
      <c r="C52" s="8"/>
      <c r="D52" s="9"/>
    </row>
    <row r="53" spans="1:4" ht="12.75">
      <c r="A53" s="3" t="s">
        <v>44</v>
      </c>
      <c r="C53" s="8"/>
      <c r="D53" s="9"/>
    </row>
    <row r="54" spans="1:4" ht="12.75">
      <c r="A54" t="s">
        <v>45</v>
      </c>
      <c r="C54" s="8">
        <v>-12048</v>
      </c>
      <c r="D54" s="9">
        <v>-12174</v>
      </c>
    </row>
    <row r="55" spans="1:4" ht="12.75">
      <c r="A55" t="s">
        <v>47</v>
      </c>
      <c r="C55" s="8">
        <v>117271</v>
      </c>
      <c r="D55" s="9">
        <v>595386</v>
      </c>
    </row>
    <row r="56" spans="1:4" ht="12.75">
      <c r="A56" t="s">
        <v>76</v>
      </c>
      <c r="C56" s="8">
        <v>424</v>
      </c>
      <c r="D56" s="9">
        <v>0</v>
      </c>
    </row>
    <row r="57" spans="1:4" ht="12.75">
      <c r="A57" t="s">
        <v>78</v>
      </c>
      <c r="C57" s="8">
        <v>-95386</v>
      </c>
      <c r="D57" s="9">
        <v>-525935</v>
      </c>
    </row>
    <row r="58" spans="1:4" ht="12.75">
      <c r="A58" t="s">
        <v>77</v>
      </c>
      <c r="C58" s="8">
        <v>-1905</v>
      </c>
      <c r="D58" s="9">
        <v>-2262</v>
      </c>
    </row>
    <row r="59" spans="1:4" ht="12.75">
      <c r="A59" t="s">
        <v>46</v>
      </c>
      <c r="C59" s="8">
        <v>-26096</v>
      </c>
      <c r="D59" s="9">
        <v>-22693</v>
      </c>
    </row>
    <row r="60" spans="1:4" ht="12.75">
      <c r="A60" t="s">
        <v>114</v>
      </c>
      <c r="C60" s="8">
        <v>-2461</v>
      </c>
      <c r="D60" s="9">
        <v>0</v>
      </c>
    </row>
    <row r="61" spans="1:4" ht="12.75">
      <c r="A61" t="s">
        <v>110</v>
      </c>
      <c r="C61" s="8">
        <v>-8</v>
      </c>
      <c r="D61" s="9">
        <v>-89</v>
      </c>
    </row>
    <row r="62" spans="1:4" ht="12.75">
      <c r="A62" t="s">
        <v>122</v>
      </c>
      <c r="C62" s="8">
        <v>0</v>
      </c>
      <c r="D62" s="9">
        <v>1964</v>
      </c>
    </row>
    <row r="63" spans="3:4" ht="12.75">
      <c r="C63" s="8"/>
      <c r="D63" s="9"/>
    </row>
    <row r="64" spans="1:4" ht="12.75">
      <c r="A64" s="3" t="s">
        <v>88</v>
      </c>
      <c r="B64" s="3"/>
      <c r="C64" s="24">
        <f>SUM(C54:C62)</f>
        <v>-20209</v>
      </c>
      <c r="D64" s="10">
        <f>SUM(D54:D62)</f>
        <v>34197</v>
      </c>
    </row>
    <row r="65" spans="1:4" ht="12.75">
      <c r="A65" s="3"/>
      <c r="B65" s="3"/>
      <c r="C65" s="8"/>
      <c r="D65" s="9"/>
    </row>
    <row r="66" spans="1:4" ht="12.75">
      <c r="A66" s="3" t="s">
        <v>98</v>
      </c>
      <c r="B66" s="3"/>
      <c r="C66" s="8">
        <f>+C39+C51+C64</f>
        <v>328</v>
      </c>
      <c r="D66" s="9">
        <f>+D39+D51+D64+2</f>
        <v>1525</v>
      </c>
    </row>
    <row r="67" spans="1:4" ht="12.75">
      <c r="A67" s="3"/>
      <c r="B67" s="3"/>
      <c r="C67" s="8"/>
      <c r="D67" s="9"/>
    </row>
    <row r="68" spans="1:4" ht="12.75">
      <c r="A68" s="3" t="s">
        <v>52</v>
      </c>
      <c r="B68" s="3"/>
      <c r="C68" s="8"/>
      <c r="D68" s="9"/>
    </row>
    <row r="69" spans="1:4" ht="12.75">
      <c r="A69" s="2" t="s">
        <v>61</v>
      </c>
      <c r="B69" s="3" t="s">
        <v>48</v>
      </c>
      <c r="C69" s="8">
        <v>-13713</v>
      </c>
      <c r="D69" s="9">
        <v>-15238</v>
      </c>
    </row>
    <row r="70" spans="1:4" ht="12.75">
      <c r="A70" s="2"/>
      <c r="B70" s="3"/>
      <c r="C70" s="8"/>
      <c r="D70" s="9"/>
    </row>
    <row r="71" spans="1:4" ht="13.5" thickBot="1">
      <c r="A71" s="2" t="s">
        <v>61</v>
      </c>
      <c r="B71" s="3" t="s">
        <v>49</v>
      </c>
      <c r="C71" s="17">
        <f>SUM(C66:C69)</f>
        <v>-13385</v>
      </c>
      <c r="D71" s="15">
        <f>SUM(D66:D69)</f>
        <v>-13713</v>
      </c>
    </row>
    <row r="72" spans="3:5" ht="12.75">
      <c r="C72" s="3"/>
      <c r="E72" s="9"/>
    </row>
    <row r="73" ht="12.75">
      <c r="E73" s="9"/>
    </row>
    <row r="74" spans="1:5" ht="15.75">
      <c r="A74" s="5" t="s">
        <v>82</v>
      </c>
      <c r="E74" s="9"/>
    </row>
    <row r="75" spans="1:5" ht="15.75">
      <c r="A75" s="5" t="s">
        <v>108</v>
      </c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  <row r="84" ht="12.75">
      <c r="E84" s="9"/>
    </row>
    <row r="85" ht="12.75">
      <c r="E85" s="9"/>
    </row>
    <row r="86" ht="12.75">
      <c r="E86" s="9"/>
    </row>
    <row r="87" ht="12.75">
      <c r="E87" s="9"/>
    </row>
    <row r="88" ht="12.75">
      <c r="E88" s="9"/>
    </row>
    <row r="89" ht="12.75">
      <c r="E89" s="9"/>
    </row>
    <row r="90" ht="12.75">
      <c r="E90" s="9"/>
    </row>
    <row r="91" ht="12.75">
      <c r="E91" s="9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ICB</cp:lastModifiedBy>
  <cp:lastPrinted>2006-05-31T09:38:53Z</cp:lastPrinted>
  <dcterms:created xsi:type="dcterms:W3CDTF">2002-11-01T02:02:35Z</dcterms:created>
  <dcterms:modified xsi:type="dcterms:W3CDTF">2006-05-31T09:54:30Z</dcterms:modified>
  <cp:category/>
  <cp:version/>
  <cp:contentType/>
  <cp:contentStatus/>
</cp:coreProperties>
</file>